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Tracker" sheetId="2" state="visible" r:id="rId4"/>
    <sheet name="3-Month Outlook"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<sst xmlns="http://schemas.openxmlformats.org/spreadsheetml/2006/main" count="147" uniqueCount="125">
  <si>
    <t xml:space="preserve">Cash &amp; Restricted Funds Tracker</t>
  </si>
  <si>
    <t xml:space="preserve">How much can your church actually spend?</t>
  </si>
  <si>
    <t xml:space="preserve">A free tool from Church Bookkeeper Academy</t>
  </si>
  <si>
    <t xml:space="preserve">How to use it</t>
  </si>
  <si>
    <t xml:space="preserve">Step 1</t>
  </si>
  <si>
    <t xml:space="preserve">Run your balance sheet as of month-end. Use that same date for every number.</t>
  </si>
  <si>
    <t xml:space="preserve">Step 2</t>
  </si>
  <si>
    <t xml:space="preserve">On the Tracker tab, type over the example amounts in blue. Delete any example rows you don't need.</t>
  </si>
  <si>
    <t xml:space="preserve">Step 3</t>
  </si>
  <si>
    <t xml:space="preserve">Read the Results section of the Tracker tab: spendable cash, months of cash, and status.</t>
  </si>
  <si>
    <t xml:space="preserve">Step 4</t>
  </si>
  <si>
    <t xml:space="preserve">Optional: fill in the 3-Month Outlook tab to see where spendable cash is heading.</t>
  </si>
  <si>
    <t xml:space="preserve">Key terms</t>
  </si>
  <si>
    <t xml:space="preserve">Donor-restricted funds</t>
  </si>
  <si>
    <t xml:space="preserve">Gifts a donor gave for a specific purpose (net assets with donor restrictions). They can only be spent on that purpose. Enter the part held in the bank.</t>
  </si>
  <si>
    <t xml:space="preserve">Board-designated reserves</t>
  </si>
  <si>
    <t xml:space="preserve">Money the board has set aside, like an operating reserve. It is still unrestricted (net assets without donor restrictions), so the board can change it. Many churches treat it as not available for everyday spending.</t>
  </si>
  <si>
    <t xml:space="preserve">Money already owed</t>
  </si>
  <si>
    <t xml:space="preserve">Bills not yet paid, credit card balances, payroll and payroll taxes due, and deposits received for future events (unearned revenue).</t>
  </si>
  <si>
    <t xml:space="preserve">Spendable cash</t>
  </si>
  <si>
    <t xml:space="preserve">What is left for everyday ministry and operations: total cash minus restricted funds, board designations, and money already owed.</t>
  </si>
  <si>
    <t xml:space="preserve">Months of cash</t>
  </si>
  <si>
    <t xml:space="preserve">Spendable cash divided by average monthly operating expenses.</t>
  </si>
  <si>
    <t xml:space="preserve">Status guide</t>
  </si>
  <si>
    <t xml:space="preserve">Tight</t>
  </si>
  <si>
    <t xml:space="preserve">Under 1 month</t>
  </si>
  <si>
    <t xml:space="preserve">Okay</t>
  </si>
  <si>
    <t xml:space="preserve">1 to 3 months</t>
  </si>
  <si>
    <t xml:space="preserve">Healthy</t>
  </si>
  <si>
    <t xml:space="preserve">3 to 6 months</t>
  </si>
  <si>
    <t xml:space="preserve">Strong</t>
  </si>
  <si>
    <t xml:space="preserve">6 months or more</t>
  </si>
  <si>
    <t xml:space="preserve">Many church finance advisors aim for about 3 months of operating reserves. It's a common guideline, not a rule.</t>
  </si>
  <si>
    <t xml:space="preserve">Color guide</t>
  </si>
  <si>
    <t xml:space="preserve">Blue text</t>
  </si>
  <si>
    <t xml:space="preserve">Numbers and names you fill in (yellow = empty rows ready for you)</t>
  </si>
  <si>
    <t xml:space="preserve">Light yellow</t>
  </si>
  <si>
    <t xml:space="preserve">Example values - type over them</t>
  </si>
  <si>
    <t xml:space="preserve">Gray</t>
  </si>
  <si>
    <t xml:space="preserve">Calculates automatically - no need to edit</t>
  </si>
  <si>
    <t xml:space="preserve">Want to understand these numbers? Join Church Bookkeeper Academy free:</t>
  </si>
  <si>
    <t xml:space="preserve">https://www.skool.com/churchbookkeeperacademy/about</t>
  </si>
  <si>
    <t xml:space="preserve">Education only - not tax, legal, or CPA advice.</t>
  </si>
  <si>
    <t xml:space="preserve">Built by Nate Neumann, CPA - Church Bookkeeper Academy</t>
  </si>
  <si>
    <t xml:space="preserve">[Your Church Name]</t>
  </si>
  <si>
    <t xml:space="preserve">Feel free to update highlighted cells, delete any unnecessary example rows, and customize this to fit your needs!</t>
  </si>
  <si>
    <t xml:space="preserve">Blue text = fill in  |  Light yellow = example (overwrite)  |  Gray = calculates</t>
  </si>
  <si>
    <t xml:space="preserve">[As of Date]</t>
  </si>
  <si>
    <t xml:space="preserve">Tip: use reconciled balances from your balance sheet, all as of the same date.</t>
  </si>
  <si>
    <t xml:space="preserve">Cash in the bank</t>
  </si>
  <si>
    <t xml:space="preserve">Balance</t>
  </si>
  <si>
    <t xml:space="preserve">Notes</t>
  </si>
  <si>
    <t xml:space="preserve">Operating checking</t>
  </si>
  <si>
    <t xml:space="preserve">Reconciled balance, not the bank statement balance</t>
  </si>
  <si>
    <t xml:space="preserve">Savings</t>
  </si>
  <si>
    <t xml:space="preserve">Money market or CDs</t>
  </si>
  <si>
    <t xml:space="preserve">Total cash</t>
  </si>
  <si>
    <t xml:space="preserve">% of cash</t>
  </si>
  <si>
    <t xml:space="preserve">Building Fund</t>
  </si>
  <si>
    <t xml:space="preserve">Enter only the part held in the bank accounts above</t>
  </si>
  <si>
    <t xml:space="preserve">Missions</t>
  </si>
  <si>
    <t xml:space="preserve">Benevolence</t>
  </si>
  <si>
    <t xml:space="preserve">Youth camp scholarships</t>
  </si>
  <si>
    <t xml:space="preserve">Total donor-restricted</t>
  </si>
  <si>
    <t xml:space="preserve">Amount</t>
  </si>
  <si>
    <t xml:space="preserve">Operating reserve</t>
  </si>
  <si>
    <t xml:space="preserve">Set aside by the board - still unrestricted</t>
  </si>
  <si>
    <t xml:space="preserve">Equipment replacement</t>
  </si>
  <si>
    <t xml:space="preserve">Total board-designated</t>
  </si>
  <si>
    <t xml:space="preserve">Treat board designations as not available to spend?</t>
  </si>
  <si>
    <t xml:space="preserve">Yes</t>
  </si>
  <si>
    <t xml:space="preserve">Yes = subtract them (recommended). No = count them as spendable.</t>
  </si>
  <si>
    <t xml:space="preserve">Bills not yet paid (accounts payable)</t>
  </si>
  <si>
    <t xml:space="preserve">Invoices received but not paid</t>
  </si>
  <si>
    <t xml:space="preserve">Credit card balance</t>
  </si>
  <si>
    <t xml:space="preserve">What is owed on church cards</t>
  </si>
  <si>
    <t xml:space="preserve">Payroll and payroll taxes due</t>
  </si>
  <si>
    <t xml:space="preserve">Paychecks and taxes not yet paid</t>
  </si>
  <si>
    <t xml:space="preserve">Deposits received for future events</t>
  </si>
  <si>
    <t xml:space="preserve">Unearned revenue, like camp or retreat fees paid in advance</t>
  </si>
  <si>
    <t xml:space="preserve">Other</t>
  </si>
  <si>
    <t xml:space="preserve">Anything else already committed</t>
  </si>
  <si>
    <t xml:space="preserve">Total already owed</t>
  </si>
  <si>
    <t xml:space="preserve">Monthly operating expenses</t>
  </si>
  <si>
    <t xml:space="preserve">Average monthly operating expenses</t>
  </si>
  <si>
    <t xml:space="preserve">Last year's total expenses minus depreciation, divided by 12</t>
  </si>
  <si>
    <t xml:space="preserve">Results</t>
  </si>
  <si>
    <t xml:space="preserve">Everything in the bank</t>
  </si>
  <si>
    <t xml:space="preserve">Less: donor-restricted funds</t>
  </si>
  <si>
    <t xml:space="preserve">Can only be spent on their purpose</t>
  </si>
  <si>
    <t xml:space="preserve">Less: board-designated reserves</t>
  </si>
  <si>
    <t xml:space="preserve">Zero when the question above is No</t>
  </si>
  <si>
    <t xml:space="preserve">Less: money already owed</t>
  </si>
  <si>
    <t xml:space="preserve">Already spoken for</t>
  </si>
  <si>
    <t xml:space="preserve">Free for everyday ministry and operations</t>
  </si>
  <si>
    <t xml:space="preserve">Months of spendable cash</t>
  </si>
  <si>
    <t xml:space="preserve">Spendable cash divided by monthly expenses (shows 0 if spendable cash is negative)</t>
  </si>
  <si>
    <t xml:space="preserve">Days of spendable cash</t>
  </si>
  <si>
    <t xml:space="preserve">Months x 365 / 12</t>
  </si>
  <si>
    <t xml:space="preserve">Status</t>
  </si>
  <si>
    <t xml:space="preserve">Tight, Okay, Healthy, or Strong - see the status guide below</t>
  </si>
  <si>
    <t xml:space="preserve">Cash check</t>
  </si>
  <si>
    <t xml:space="preserve">Months</t>
  </si>
  <si>
    <t xml:space="preserve">Okay starts at</t>
  </si>
  <si>
    <t xml:space="preserve">Under this = Tight</t>
  </si>
  <si>
    <t xml:space="preserve">Healthy starts at</t>
  </si>
  <si>
    <t xml:space="preserve">A common guideline is about 3 months</t>
  </si>
  <si>
    <t xml:space="preserve">Strong starts at</t>
  </si>
  <si>
    <t xml:space="preserve">Type over the example months and amounts in blue.</t>
  </si>
  <si>
    <t xml:space="preserve">3-Month Outlook</t>
  </si>
  <si>
    <t xml:space="preserve">Tip: use general (unrestricted) giving only. Skip bills already listed on the Tracker.</t>
  </si>
  <si>
    <t xml:space="preserve">Month</t>
  </si>
  <si>
    <t xml:space="preserve">October</t>
  </si>
  <si>
    <t xml:space="preserve">November</t>
  </si>
  <si>
    <t xml:space="preserve">December</t>
  </si>
  <si>
    <t xml:space="preserve">Starting spendable cash</t>
  </si>
  <si>
    <t xml:space="preserve">Month 1 starts from spendable cash on the Tracker</t>
  </si>
  <si>
    <t xml:space="preserve">Expected general giving in</t>
  </si>
  <si>
    <t xml:space="preserve">Unrestricted giving only - leave out restricted gifts</t>
  </si>
  <si>
    <t xml:space="preserve">Expected expenses out</t>
  </si>
  <si>
    <t xml:space="preserve">Regular expenses, as positive numbers</t>
  </si>
  <si>
    <t xml:space="preserve">Ending spendable cash</t>
  </si>
  <si>
    <t xml:space="preserve">Starting cash + giving - expenses</t>
  </si>
  <si>
    <t xml:space="preserve">Months of cash at month end</t>
  </si>
  <si>
    <t xml:space="preserve">Uses average monthly expenses from the Tracker</t>
  </si>
</sst>
</file>

<file path=xl/styles.xml><?xml version="1.0" encoding="utf-8"?>
<styleSheet xmlns="http://schemas.openxmlformats.org/spreadsheetml/2006/main">
  <numFmts count="7">
    <numFmt numFmtId="164" formatCode="General"/>
    <numFmt numFmtId="165" formatCode="_(\$* #,##0_);_(\$* \(#,##0\);_(\$* \-??_);_(@_)"/>
    <numFmt numFmtId="166" formatCode="0%"/>
    <numFmt numFmtId="167" formatCode="0.0&quot; months&quot;"/>
    <numFmt numFmtId="168" formatCode="0&quot; days&quot;"/>
    <numFmt numFmtId="169" formatCode="[=1]0&quot; month&quot;;0&quot; months&quot;"/>
    <numFmt numFmtId="170" formatCode="\$#,##0"/>
  </numFmts>
  <fonts count="2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1"/>
      <name val="Arial"/>
      <family val="0"/>
      <charset val="1"/>
    </font>
    <font>
      <i val="true"/>
      <sz val="10"/>
      <name val="Arial"/>
      <family val="0"/>
      <charset val="1"/>
    </font>
    <font>
      <sz val="11"/>
      <name val="Arial"/>
      <family val="0"/>
      <charset val="1"/>
    </font>
    <font>
      <i val="true"/>
      <sz val="10"/>
      <color rgb="FF595959"/>
      <name val="Arial"/>
      <family val="0"/>
      <charset val="1"/>
    </font>
    <font>
      <sz val="11"/>
      <color rgb="FF0000FF"/>
      <name val="Arial"/>
      <family val="0"/>
      <charset val="1"/>
    </font>
    <font>
      <u val="single"/>
      <sz val="11"/>
      <color rgb="FF0563C1"/>
      <name val="Arial"/>
      <family val="0"/>
      <charset val="1"/>
    </font>
    <font>
      <sz val="9"/>
      <color rgb="FF595959"/>
      <name val="Arial"/>
      <family val="0"/>
      <charset val="1"/>
    </font>
    <font>
      <sz val="10"/>
      <name val="Arial"/>
      <family val="0"/>
      <charset val="1"/>
    </font>
    <font>
      <sz val="10"/>
      <color rgb="FF2E7D32"/>
      <name val="Arial"/>
      <family val="0"/>
      <charset val="1"/>
    </font>
    <font>
      <sz val="10"/>
      <color rgb="FF595959"/>
      <name val="Arial"/>
      <family val="0"/>
      <charset val="1"/>
    </font>
    <font>
      <b val="true"/>
      <sz val="12"/>
      <name val="Arial"/>
      <family val="0"/>
      <charset val="1"/>
    </font>
    <font>
      <b val="true"/>
      <sz val="11"/>
      <color rgb="FF0000FF"/>
      <name val="Arial"/>
      <family val="0"/>
      <charset val="1"/>
    </font>
    <font>
      <sz val="11"/>
      <color rgb="FF008000"/>
      <name val="Arial"/>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FFFF00"/>
        <bgColor rgb="FFFFFF00"/>
      </patternFill>
    </fill>
    <fill>
      <patternFill patternType="solid">
        <fgColor rgb="FFFFF2CC"/>
        <bgColor rgb="FFF2F2F2"/>
      </patternFill>
    </fill>
    <fill>
      <patternFill patternType="solid">
        <fgColor rgb="FFF2F2F2"/>
        <bgColor rgb="FFFFF2CC"/>
      </patternFill>
    </fill>
  </fills>
  <borders count="5">
    <border diagonalUp="false" diagonalDown="false">
      <left/>
      <right/>
      <top/>
      <bottom/>
      <diagonal/>
    </border>
    <border diagonalUp="false" diagonalDown="false">
      <left/>
      <right/>
      <top/>
      <bottom style="medium"/>
      <diagonal/>
    </border>
    <border diagonalUp="false" diagonalDown="false">
      <left/>
      <right/>
      <top/>
      <bottom style="thin">
        <color rgb="FFBFBFBF"/>
      </bottom>
      <diagonal/>
    </border>
    <border diagonalUp="false" diagonalDown="false">
      <left/>
      <right/>
      <top style="thin"/>
      <bottom/>
      <diagonal/>
    </border>
    <border diagonalUp="false" diagonalDown="false">
      <left/>
      <right/>
      <top style="thin"/>
      <bottom style="double"/>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5" fillId="0" borderId="2" xfId="0" applyFont="true" applyBorder="true" applyAlignment="true" applyProtection="false">
      <alignment horizontal="general" vertical="top" textRotation="0" wrapText="fals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1" shrinkToFit="false"/>
      <protection locked="true" hidden="false"/>
    </xf>
    <xf numFmtId="164" fontId="9" fillId="2" borderId="2" xfId="0" applyFont="tru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4" fontId="7" fillId="4" borderId="2"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1"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right" vertical="bottom" textRotation="0" wrapText="true" indent="0" shrinkToFit="false"/>
      <protection locked="true" hidden="false"/>
    </xf>
    <xf numFmtId="164" fontId="5" fillId="0" borderId="1" xfId="0" applyFont="true" applyBorder="true" applyAlignment="true" applyProtection="false">
      <alignment horizontal="left" vertical="bottom" textRotation="0" wrapText="true" indent="1" shrinkToFit="false"/>
      <protection locked="true" hidden="false"/>
    </xf>
    <xf numFmtId="165" fontId="9" fillId="3"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left" vertical="center" textRotation="0" wrapText="false" indent="1" shrinkToFit="false"/>
      <protection locked="true" hidden="false"/>
    </xf>
    <xf numFmtId="165" fontId="9" fillId="2" borderId="2" xfId="0" applyFont="true" applyBorder="true" applyAlignment="false" applyProtection="false">
      <alignment horizontal="general" vertical="bottom"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5" fontId="5" fillId="4" borderId="3" xfId="0" applyFont="tru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6" fontId="7" fillId="4" borderId="2" xfId="0" applyFont="true" applyBorder="true" applyAlignment="false" applyProtection="false">
      <alignment horizontal="general" vertical="bottom" textRotation="0" wrapText="false" indent="0" shrinkToFit="false"/>
      <protection locked="true" hidden="false"/>
    </xf>
    <xf numFmtId="166" fontId="5" fillId="4" borderId="3" xfId="0" applyFont="tru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true" applyProtection="false">
      <alignment horizontal="right" vertical="bottom" textRotation="0" wrapText="false" indent="0" shrinkToFit="false"/>
      <protection locked="true" hidden="false"/>
    </xf>
    <xf numFmtId="165" fontId="7" fillId="4" borderId="2" xfId="0" applyFont="true" applyBorder="true" applyAlignment="false" applyProtection="false">
      <alignment horizontal="general" vertical="bottom" textRotation="0" wrapText="false" indent="0" shrinkToFit="false"/>
      <protection locked="true" hidden="false"/>
    </xf>
    <xf numFmtId="164" fontId="15" fillId="0" borderId="4" xfId="0" applyFont="true" applyBorder="true" applyAlignment="false" applyProtection="false">
      <alignment horizontal="general" vertical="bottom" textRotation="0" wrapText="false" indent="0" shrinkToFit="false"/>
      <protection locked="true" hidden="false"/>
    </xf>
    <xf numFmtId="165" fontId="15" fillId="4" borderId="4" xfId="0" applyFont="tru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4" fillId="0" borderId="4" xfId="0" applyFont="true" applyBorder="true" applyAlignment="true" applyProtection="false">
      <alignment horizontal="left" vertical="center" textRotation="0" wrapText="false" indent="1" shrinkToFit="false"/>
      <protection locked="true" hidden="false"/>
    </xf>
    <xf numFmtId="167" fontId="5" fillId="4" borderId="2" xfId="0" applyFont="true" applyBorder="true" applyAlignment="true" applyProtection="false">
      <alignment horizontal="right" vertical="bottom" textRotation="0" wrapText="false" indent="0" shrinkToFit="false"/>
      <protection locked="true" hidden="false"/>
    </xf>
    <xf numFmtId="168" fontId="5" fillId="4" borderId="2" xfId="0" applyFont="true" applyBorder="true" applyAlignment="true" applyProtection="false">
      <alignment horizontal="right" vertical="bottom" textRotation="0" wrapText="false" indent="0" shrinkToFit="false"/>
      <protection locked="true" hidden="false"/>
    </xf>
    <xf numFmtId="164" fontId="5" fillId="4" borderId="2" xfId="0" applyFont="true" applyBorder="true" applyAlignment="true" applyProtection="false">
      <alignment horizontal="right" vertical="bottom"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4" borderId="2" xfId="0" applyFont="true" applyBorder="true" applyAlignment="true" applyProtection="false">
      <alignment horizontal="right" vertical="center" textRotation="0" wrapText="false" indent="0" shrinkToFit="false"/>
      <protection locked="true" hidden="false"/>
    </xf>
    <xf numFmtId="164" fontId="14" fillId="0" borderId="2" xfId="0" applyFont="true" applyBorder="true" applyAlignment="true" applyProtection="false">
      <alignment horizontal="left" vertical="center" textRotation="0" wrapText="true" indent="1" shrinkToFit="false"/>
      <protection locked="true" hidden="false"/>
    </xf>
    <xf numFmtId="169" fontId="9" fillId="0" borderId="2"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16" fillId="3" borderId="1" xfId="0" applyFont="true" applyBorder="true" applyAlignment="true" applyProtection="false">
      <alignment horizontal="right" vertical="bottom" textRotation="0" wrapText="false" indent="0" shrinkToFit="false"/>
      <protection locked="true" hidden="false"/>
    </xf>
    <xf numFmtId="164" fontId="5" fillId="0" borderId="1" xfId="0" applyFont="true" applyBorder="true" applyAlignment="true" applyProtection="false">
      <alignment horizontal="left" vertical="bottom" textRotation="0" wrapText="false" indent="1" shrinkToFit="false"/>
      <protection locked="true" hidden="false"/>
    </xf>
    <xf numFmtId="165" fontId="17" fillId="4" borderId="2"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1" shrinkToFit="false"/>
      <protection locked="true" hidden="false"/>
    </xf>
    <xf numFmtId="164" fontId="5" fillId="0" borderId="4" xfId="0" applyFont="true" applyBorder="true" applyAlignment="false" applyProtection="false">
      <alignment horizontal="general" vertical="bottom" textRotation="0" wrapText="false" indent="0" shrinkToFit="false"/>
      <protection locked="true" hidden="false"/>
    </xf>
    <xf numFmtId="165" fontId="5" fillId="4" borderId="4" xfId="0" applyFont="true" applyBorder="true" applyAlignment="false" applyProtection="false">
      <alignment horizontal="general" vertical="bottom" textRotation="0" wrapText="false" indent="0" shrinkToFit="false"/>
      <protection locked="true" hidden="false"/>
    </xf>
    <xf numFmtId="167" fontId="7" fillId="4"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B42318"/>
      </font>
    </dxf>
    <dxf>
      <font>
        <b val="1"/>
        <color rgb="FF3F6E0B"/>
      </font>
    </dxf>
  </dxfs>
  <colors>
    <indexedColors>
      <rgbColor rgb="FF000000"/>
      <rgbColor rgb="FFF2F2F2"/>
      <rgbColor rgb="FFFF0000"/>
      <rgbColor rgb="FF00FF00"/>
      <rgbColor rgb="FF0000FF"/>
      <rgbColor rgb="FFFFFF00"/>
      <rgbColor rgb="FFFF00FF"/>
      <rgbColor rgb="FF00FFFF"/>
      <rgbColor rgb="FF800000"/>
      <rgbColor rgb="FF008000"/>
      <rgbColor rgb="FF000080"/>
      <rgbColor rgb="FF3F6E0B"/>
      <rgbColor rgb="FF800080"/>
      <rgbColor rgb="FF008080"/>
      <rgbColor rgb="FFBFBFBF"/>
      <rgbColor rgb="FF878787"/>
      <rgbColor rgb="FF9999FF"/>
      <rgbColor rgb="FF993366"/>
      <rgbColor rgb="FFFFF2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EDB2B"/>
      <rgbColor rgb="FFFFCC00"/>
      <rgbColor rgb="FFFF9900"/>
      <rgbColor rgb="FFFF6600"/>
      <rgbColor rgb="FF595959"/>
      <rgbColor rgb="FF969696"/>
      <rgbColor rgb="FF003366"/>
      <rgbColor rgb="FF2E7D32"/>
      <rgbColor rgb="FF003300"/>
      <rgbColor rgb="FF333300"/>
      <rgbColor rgb="FFB42318"/>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Spendable cash at month end</a:t>
            </a:r>
          </a:p>
        </c:rich>
      </c:tx>
      <c:overlay val="0"/>
      <c:spPr>
        <a:noFill/>
        <a:ln w="0">
          <a:noFill/>
        </a:ln>
      </c:spPr>
    </c:title>
    <c:autoTitleDeleted val="0"/>
    <c:plotArea>
      <c:barChart>
        <c:barDir val="col"/>
        <c:grouping val="clustered"/>
        <c:varyColors val="0"/>
        <c:ser>
          <c:idx val="0"/>
          <c:order val="0"/>
          <c:spPr>
            <a:solidFill>
              <a:srgbClr val="9edb2b"/>
            </a:solidFill>
            <a:ln w="0">
              <a:solidFill>
                <a:srgbClr val="9edb2b"/>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'3-Month Outlook'!$C$5:$E$5</c:f>
              <c:strCache>
                <c:ptCount val="3"/>
                <c:pt idx="0">
                  <c:v>October</c:v>
                </c:pt>
                <c:pt idx="1">
                  <c:v>November</c:v>
                </c:pt>
                <c:pt idx="2">
                  <c:v>December</c:v>
                </c:pt>
              </c:strCache>
            </c:strRef>
          </c:cat>
          <c:val>
            <c:numRef>
              <c:f>'3-Month Outlook'!$C$9:$E$9</c:f>
              <c:numCache>
                <c:formatCode>_(\$* #,##0_);_(\$* \(#,##0\);_(\$* \-??_);_(@_)</c:formatCode>
                <c:ptCount val="3"/>
                <c:pt idx="0">
                  <c:v>19095</c:v>
                </c:pt>
                <c:pt idx="1">
                  <c:v>17595</c:v>
                </c:pt>
                <c:pt idx="2">
                  <c:v>24195</c:v>
                </c:pt>
              </c:numCache>
            </c:numRef>
          </c:val>
        </c:ser>
        <c:gapWidth val="150"/>
        <c:overlap val="0"/>
        <c:axId val="66844631"/>
        <c:axId val="77008956"/>
      </c:barChart>
      <c:catAx>
        <c:axId val="6684463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008956"/>
        <c:crosses val="autoZero"/>
        <c:auto val="1"/>
        <c:lblAlgn val="ctr"/>
        <c:lblOffset val="100"/>
        <c:noMultiLvlLbl val="0"/>
      </c:catAx>
      <c:valAx>
        <c:axId val="77008956"/>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84463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12</xdr:row>
      <xdr:rowOff>0</xdr:rowOff>
    </xdr:from>
    <xdr:to>
      <xdr:col>4</xdr:col>
      <xdr:colOff>387720</xdr:colOff>
      <xdr:row>25</xdr:row>
      <xdr:rowOff>43200</xdr:rowOff>
    </xdr:to>
    <xdr:graphicFrame>
      <xdr:nvGraphicFramePr>
        <xdr:cNvPr id="0" name="Chart 1"/>
        <xdr:cNvGraphicFramePr/>
      </xdr:nvGraphicFramePr>
      <xdr:xfrm>
        <a:off x="190440" y="2381400"/>
        <a:ext cx="503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skool.com/churchbookkeeperacademy/about"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2" min="2" style="0" width="28"/>
    <col collapsed="false" customWidth="true" hidden="false" outlineLevel="0" max="3" min="3" style="0" width="92"/>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9.5" hidden="false" customHeight="true" outlineLevel="0" collapsed="false">
      <c r="B5" s="4" t="s">
        <v>3</v>
      </c>
      <c r="C5" s="4"/>
    </row>
    <row r="6" customFormat="false" ht="15" hidden="false" customHeight="false" outlineLevel="0" collapsed="false">
      <c r="B6" s="5" t="s">
        <v>4</v>
      </c>
      <c r="C6" s="6" t="s">
        <v>5</v>
      </c>
    </row>
    <row r="7" customFormat="false" ht="26.85" hidden="false" customHeight="false" outlineLevel="0" collapsed="false">
      <c r="B7" s="5" t="s">
        <v>6</v>
      </c>
      <c r="C7" s="6" t="s">
        <v>7</v>
      </c>
    </row>
    <row r="8" customFormat="false" ht="15" hidden="false" customHeight="false" outlineLevel="0" collapsed="false">
      <c r="B8" s="5" t="s">
        <v>8</v>
      </c>
      <c r="C8" s="6" t="s">
        <v>9</v>
      </c>
    </row>
    <row r="9" customFormat="false" ht="15" hidden="false" customHeight="false" outlineLevel="0" collapsed="false">
      <c r="B9" s="5" t="s">
        <v>10</v>
      </c>
      <c r="C9" s="6" t="s">
        <v>11</v>
      </c>
    </row>
    <row r="11" customFormat="false" ht="19.5" hidden="false" customHeight="true" outlineLevel="0" collapsed="false">
      <c r="B11" s="4" t="s">
        <v>12</v>
      </c>
      <c r="C11" s="4"/>
    </row>
    <row r="12" customFormat="false" ht="30" hidden="false" customHeight="true" outlineLevel="0" collapsed="false">
      <c r="B12" s="5" t="s">
        <v>13</v>
      </c>
      <c r="C12" s="6" t="s">
        <v>14</v>
      </c>
    </row>
    <row r="13" customFormat="false" ht="30" hidden="false" customHeight="true" outlineLevel="0" collapsed="false">
      <c r="B13" s="5" t="s">
        <v>15</v>
      </c>
      <c r="C13" s="6" t="s">
        <v>16</v>
      </c>
    </row>
    <row r="14" customFormat="false" ht="30" hidden="false" customHeight="true" outlineLevel="0" collapsed="false">
      <c r="B14" s="5" t="s">
        <v>17</v>
      </c>
      <c r="C14" s="6" t="s">
        <v>18</v>
      </c>
    </row>
    <row r="15" customFormat="false" ht="30" hidden="false" customHeight="true" outlineLevel="0" collapsed="false">
      <c r="B15" s="5" t="s">
        <v>19</v>
      </c>
      <c r="C15" s="6" t="s">
        <v>20</v>
      </c>
    </row>
    <row r="16" customFormat="false" ht="15.75" hidden="false" customHeight="true" outlineLevel="0" collapsed="false">
      <c r="B16" s="5" t="s">
        <v>21</v>
      </c>
      <c r="C16" s="6" t="s">
        <v>22</v>
      </c>
    </row>
    <row r="18" customFormat="false" ht="19.5" hidden="false" customHeight="true" outlineLevel="0" collapsed="false">
      <c r="B18" s="4" t="s">
        <v>23</v>
      </c>
      <c r="C18" s="4"/>
    </row>
    <row r="19" customFormat="false" ht="15" hidden="false" customHeight="false" outlineLevel="0" collapsed="false">
      <c r="B19" s="7" t="s">
        <v>24</v>
      </c>
      <c r="C19" s="8" t="s">
        <v>25</v>
      </c>
    </row>
    <row r="20" customFormat="false" ht="15" hidden="false" customHeight="false" outlineLevel="0" collapsed="false">
      <c r="B20" s="7" t="s">
        <v>26</v>
      </c>
      <c r="C20" s="8" t="s">
        <v>27</v>
      </c>
    </row>
    <row r="21" customFormat="false" ht="15" hidden="false" customHeight="false" outlineLevel="0" collapsed="false">
      <c r="B21" s="7" t="s">
        <v>28</v>
      </c>
      <c r="C21" s="8" t="s">
        <v>29</v>
      </c>
    </row>
    <row r="22" customFormat="false" ht="15" hidden="false" customHeight="false" outlineLevel="0" collapsed="false">
      <c r="B22" s="7" t="s">
        <v>30</v>
      </c>
      <c r="C22" s="8" t="s">
        <v>31</v>
      </c>
    </row>
    <row r="23" customFormat="false" ht="15" hidden="false" customHeight="false" outlineLevel="0" collapsed="false">
      <c r="C23" s="9" t="s">
        <v>32</v>
      </c>
    </row>
    <row r="25" customFormat="false" ht="19.5" hidden="false" customHeight="true" outlineLevel="0" collapsed="false">
      <c r="B25" s="4" t="s">
        <v>33</v>
      </c>
      <c r="C25" s="4"/>
    </row>
    <row r="26" customFormat="false" ht="15" hidden="false" customHeight="false" outlineLevel="0" collapsed="false">
      <c r="B26" s="10" t="s">
        <v>34</v>
      </c>
      <c r="C26" s="8" t="s">
        <v>35</v>
      </c>
    </row>
    <row r="27" customFormat="false" ht="15" hidden="false" customHeight="false" outlineLevel="0" collapsed="false">
      <c r="B27" s="11" t="s">
        <v>36</v>
      </c>
      <c r="C27" s="8" t="s">
        <v>37</v>
      </c>
    </row>
    <row r="28" customFormat="false" ht="15" hidden="false" customHeight="false" outlineLevel="0" collapsed="false">
      <c r="B28" s="12" t="s">
        <v>38</v>
      </c>
      <c r="C28" s="8" t="s">
        <v>39</v>
      </c>
    </row>
    <row r="30" customFormat="false" ht="15" hidden="false" customHeight="false" outlineLevel="0" collapsed="false">
      <c r="B30" s="2" t="s">
        <v>40</v>
      </c>
    </row>
    <row r="31" customFormat="false" ht="15" hidden="false" customHeight="false" outlineLevel="0" collapsed="false">
      <c r="B31" s="13" t="s">
        <v>41</v>
      </c>
    </row>
    <row r="33" customFormat="false" ht="15" hidden="false" customHeight="false" outlineLevel="0" collapsed="false">
      <c r="B33" s="14" t="s">
        <v>42</v>
      </c>
    </row>
    <row r="34" customFormat="false" ht="15" hidden="false" customHeight="false" outlineLevel="0" collapsed="false">
      <c r="B34" s="14" t="s">
        <v>43</v>
      </c>
    </row>
  </sheetData>
  <hyperlinks>
    <hyperlink ref="B31" r:id="rId1" display="https://www.skool.com/churchbookkeeperacademy/about"/>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2" min="2" style="0" width="50"/>
    <col collapsed="false" customWidth="true" hidden="false" outlineLevel="0" max="3" min="3" style="0" width="16"/>
    <col collapsed="false" customWidth="true" hidden="false" outlineLevel="0" max="4" min="4" style="0" width="12"/>
    <col collapsed="false" customWidth="true" hidden="false" outlineLevel="0" max="5" min="5" style="0" width="70"/>
  </cols>
  <sheetData>
    <row r="1" customFormat="false" ht="18" hidden="false" customHeight="true" outlineLevel="0" collapsed="false">
      <c r="A1" s="15" t="s">
        <v>44</v>
      </c>
      <c r="B1" s="16"/>
      <c r="E1" s="17" t="s">
        <v>45</v>
      </c>
    </row>
    <row r="2" customFormat="false" ht="15" hidden="false" customHeight="false" outlineLevel="0" collapsed="false">
      <c r="A2" s="2" t="s">
        <v>0</v>
      </c>
      <c r="E2" s="18" t="s">
        <v>46</v>
      </c>
    </row>
    <row r="3" customFormat="false" ht="15" hidden="false" customHeight="false" outlineLevel="0" collapsed="false">
      <c r="A3" s="19" t="s">
        <v>47</v>
      </c>
      <c r="B3" s="16"/>
      <c r="E3" s="20" t="s">
        <v>48</v>
      </c>
    </row>
    <row r="5" customFormat="false" ht="19.5" hidden="false" customHeight="true" outlineLevel="0" collapsed="false">
      <c r="B5" s="4" t="s">
        <v>49</v>
      </c>
      <c r="C5" s="21" t="s">
        <v>50</v>
      </c>
      <c r="D5" s="4"/>
      <c r="E5" s="22" t="s">
        <v>51</v>
      </c>
    </row>
    <row r="6" customFormat="false" ht="15" hidden="false" customHeight="false" outlineLevel="0" collapsed="false">
      <c r="B6" s="11" t="s">
        <v>52</v>
      </c>
      <c r="C6" s="23" t="n">
        <v>47850</v>
      </c>
      <c r="D6" s="24"/>
      <c r="E6" s="25" t="s">
        <v>53</v>
      </c>
    </row>
    <row r="7" customFormat="false" ht="15" hidden="false" customHeight="false" outlineLevel="0" collapsed="false">
      <c r="B7" s="11" t="s">
        <v>54</v>
      </c>
      <c r="C7" s="23" t="n">
        <v>20400</v>
      </c>
      <c r="D7" s="24"/>
      <c r="E7" s="24"/>
    </row>
    <row r="8" customFormat="false" ht="15" hidden="false" customHeight="false" outlineLevel="0" collapsed="false">
      <c r="B8" s="11" t="s">
        <v>55</v>
      </c>
      <c r="C8" s="23" t="n">
        <v>12000</v>
      </c>
      <c r="D8" s="24"/>
      <c r="E8" s="24"/>
    </row>
    <row r="9" customFormat="false" ht="15" hidden="false" customHeight="false" outlineLevel="0" collapsed="false">
      <c r="B9" s="10"/>
      <c r="C9" s="26"/>
      <c r="D9" s="24"/>
      <c r="E9" s="24"/>
    </row>
    <row r="10" customFormat="false" ht="15" hidden="false" customHeight="false" outlineLevel="0" collapsed="false">
      <c r="B10" s="10"/>
      <c r="C10" s="26"/>
      <c r="D10" s="24"/>
      <c r="E10" s="24"/>
    </row>
    <row r="11" customFormat="false" ht="15" hidden="false" customHeight="false" outlineLevel="0" collapsed="false">
      <c r="B11" s="27" t="s">
        <v>56</v>
      </c>
      <c r="C11" s="28" t="n">
        <f aca="false">SUM(C6:C10)</f>
        <v>80250</v>
      </c>
      <c r="D11" s="29"/>
      <c r="E11" s="29"/>
    </row>
    <row r="13" customFormat="false" ht="19.5" hidden="false" customHeight="true" outlineLevel="0" collapsed="false">
      <c r="B13" s="4" t="s">
        <v>13</v>
      </c>
      <c r="C13" s="21" t="s">
        <v>50</v>
      </c>
      <c r="D13" s="21" t="s">
        <v>57</v>
      </c>
      <c r="E13" s="22" t="s">
        <v>51</v>
      </c>
    </row>
    <row r="14" customFormat="false" ht="15" hidden="false" customHeight="false" outlineLevel="0" collapsed="false">
      <c r="B14" s="11" t="s">
        <v>58</v>
      </c>
      <c r="C14" s="23" t="n">
        <v>24600</v>
      </c>
      <c r="D14" s="30" t="n">
        <f aca="false">IF(OR(C14="",$C$11&lt;=0),"",C14/$C$11)</f>
        <v>0.306542056074766</v>
      </c>
      <c r="E14" s="25" t="s">
        <v>59</v>
      </c>
    </row>
    <row r="15" customFormat="false" ht="15" hidden="false" customHeight="false" outlineLevel="0" collapsed="false">
      <c r="B15" s="11" t="s">
        <v>60</v>
      </c>
      <c r="C15" s="23" t="n">
        <v>6850</v>
      </c>
      <c r="D15" s="30" t="n">
        <f aca="false">IF(OR(C15="",$C$11&lt;=0),"",C15/$C$11)</f>
        <v>0.0853582554517134</v>
      </c>
      <c r="E15" s="24"/>
    </row>
    <row r="16" customFormat="false" ht="15" hidden="false" customHeight="false" outlineLevel="0" collapsed="false">
      <c r="B16" s="11" t="s">
        <v>61</v>
      </c>
      <c r="C16" s="23" t="n">
        <v>3120</v>
      </c>
      <c r="D16" s="30" t="n">
        <f aca="false">IF(OR(C16="",$C$11&lt;=0),"",C16/$C$11)</f>
        <v>0.0388785046728972</v>
      </c>
      <c r="E16" s="24"/>
    </row>
    <row r="17" customFormat="false" ht="15" hidden="false" customHeight="false" outlineLevel="0" collapsed="false">
      <c r="B17" s="11" t="s">
        <v>62</v>
      </c>
      <c r="C17" s="23" t="n">
        <v>1480</v>
      </c>
      <c r="D17" s="30" t="n">
        <f aca="false">IF(OR(C17="",$C$11&lt;=0),"",C17/$C$11)</f>
        <v>0.0184423676012461</v>
      </c>
      <c r="E17" s="24"/>
    </row>
    <row r="18" customFormat="false" ht="15" hidden="false" customHeight="false" outlineLevel="0" collapsed="false">
      <c r="B18" s="10"/>
      <c r="C18" s="26"/>
      <c r="D18" s="30" t="str">
        <f aca="false">IF(OR(C18="",$C$11&lt;=0),"",C18/$C$11)</f>
        <v/>
      </c>
      <c r="E18" s="24"/>
    </row>
    <row r="19" customFormat="false" ht="15" hidden="false" customHeight="false" outlineLevel="0" collapsed="false">
      <c r="B19" s="10"/>
      <c r="C19" s="26"/>
      <c r="D19" s="30" t="str">
        <f aca="false">IF(OR(C19="",$C$11&lt;=0),"",C19/$C$11)</f>
        <v/>
      </c>
      <c r="E19" s="24"/>
    </row>
    <row r="20" customFormat="false" ht="15" hidden="false" customHeight="false" outlineLevel="0" collapsed="false">
      <c r="B20" s="10"/>
      <c r="C20" s="26"/>
      <c r="D20" s="30" t="str">
        <f aca="false">IF(OR(C20="",$C$11&lt;=0),"",C20/$C$11)</f>
        <v/>
      </c>
      <c r="E20" s="24"/>
    </row>
    <row r="21" customFormat="false" ht="15" hidden="false" customHeight="false" outlineLevel="0" collapsed="false">
      <c r="B21" s="10"/>
      <c r="C21" s="26"/>
      <c r="D21" s="30" t="str">
        <f aca="false">IF(OR(C21="",$C$11&lt;=0),"",C21/$C$11)</f>
        <v/>
      </c>
      <c r="E21" s="24"/>
    </row>
    <row r="22" customFormat="false" ht="15" hidden="false" customHeight="false" outlineLevel="0" collapsed="false">
      <c r="B22" s="27" t="s">
        <v>63</v>
      </c>
      <c r="C22" s="28" t="n">
        <f aca="false">SUM(C14:C21)</f>
        <v>36050</v>
      </c>
      <c r="D22" s="31" t="n">
        <f aca="false">IF($C$11&gt;0,C22/$C$11,"")</f>
        <v>0.449221183800623</v>
      </c>
      <c r="E22" s="29"/>
    </row>
    <row r="24" customFormat="false" ht="19.5" hidden="false" customHeight="true" outlineLevel="0" collapsed="false">
      <c r="B24" s="4" t="s">
        <v>15</v>
      </c>
      <c r="C24" s="21" t="s">
        <v>64</v>
      </c>
      <c r="D24" s="4"/>
      <c r="E24" s="22" t="s">
        <v>51</v>
      </c>
    </row>
    <row r="25" customFormat="false" ht="15" hidden="false" customHeight="false" outlineLevel="0" collapsed="false">
      <c r="B25" s="11" t="s">
        <v>65</v>
      </c>
      <c r="C25" s="23" t="n">
        <v>8000</v>
      </c>
      <c r="D25" s="24"/>
      <c r="E25" s="25" t="s">
        <v>66</v>
      </c>
    </row>
    <row r="26" customFormat="false" ht="15" hidden="false" customHeight="false" outlineLevel="0" collapsed="false">
      <c r="B26" s="11" t="s">
        <v>67</v>
      </c>
      <c r="C26" s="23" t="n">
        <v>3500</v>
      </c>
      <c r="D26" s="24"/>
      <c r="E26" s="24"/>
    </row>
    <row r="27" customFormat="false" ht="15" hidden="false" customHeight="false" outlineLevel="0" collapsed="false">
      <c r="B27" s="10"/>
      <c r="C27" s="26"/>
      <c r="D27" s="24"/>
      <c r="E27" s="24"/>
    </row>
    <row r="28" customFormat="false" ht="15" hidden="false" customHeight="false" outlineLevel="0" collapsed="false">
      <c r="B28" s="10"/>
      <c r="C28" s="26"/>
      <c r="D28" s="24"/>
      <c r="E28" s="24"/>
    </row>
    <row r="29" customFormat="false" ht="15" hidden="false" customHeight="false" outlineLevel="0" collapsed="false">
      <c r="B29" s="27" t="s">
        <v>68</v>
      </c>
      <c r="C29" s="28" t="n">
        <f aca="false">SUM(C25:C28)</f>
        <v>11500</v>
      </c>
      <c r="D29" s="29"/>
      <c r="E29" s="29"/>
    </row>
    <row r="30" customFormat="false" ht="15" hidden="false" customHeight="false" outlineLevel="0" collapsed="false">
      <c r="B30" s="8" t="s">
        <v>69</v>
      </c>
      <c r="C30" s="32" t="s">
        <v>70</v>
      </c>
      <c r="D30" s="24"/>
      <c r="E30" s="25" t="s">
        <v>71</v>
      </c>
    </row>
    <row r="32" customFormat="false" ht="19.5" hidden="false" customHeight="true" outlineLevel="0" collapsed="false">
      <c r="B32" s="4" t="s">
        <v>17</v>
      </c>
      <c r="C32" s="21" t="s">
        <v>64</v>
      </c>
      <c r="D32" s="4"/>
      <c r="E32" s="22" t="s">
        <v>51</v>
      </c>
    </row>
    <row r="33" customFormat="false" ht="15" hidden="false" customHeight="false" outlineLevel="0" collapsed="false">
      <c r="B33" s="8" t="s">
        <v>72</v>
      </c>
      <c r="C33" s="23" t="n">
        <v>4280</v>
      </c>
      <c r="D33" s="24"/>
      <c r="E33" s="25" t="s">
        <v>73</v>
      </c>
    </row>
    <row r="34" customFormat="false" ht="15" hidden="false" customHeight="false" outlineLevel="0" collapsed="false">
      <c r="B34" s="8" t="s">
        <v>74</v>
      </c>
      <c r="C34" s="23" t="n">
        <v>1960</v>
      </c>
      <c r="D34" s="24"/>
      <c r="E34" s="25" t="s">
        <v>75</v>
      </c>
    </row>
    <row r="35" customFormat="false" ht="15" hidden="false" customHeight="false" outlineLevel="0" collapsed="false">
      <c r="B35" s="8" t="s">
        <v>76</v>
      </c>
      <c r="C35" s="23" t="n">
        <v>5315</v>
      </c>
      <c r="D35" s="24"/>
      <c r="E35" s="25" t="s">
        <v>77</v>
      </c>
    </row>
    <row r="36" customFormat="false" ht="15" hidden="false" customHeight="false" outlineLevel="0" collapsed="false">
      <c r="B36" s="8" t="s">
        <v>78</v>
      </c>
      <c r="C36" s="23" t="n">
        <v>2450</v>
      </c>
      <c r="D36" s="24"/>
      <c r="E36" s="25" t="s">
        <v>79</v>
      </c>
    </row>
    <row r="37" customFormat="false" ht="15" hidden="false" customHeight="false" outlineLevel="0" collapsed="false">
      <c r="B37" s="8" t="s">
        <v>80</v>
      </c>
      <c r="C37" s="26"/>
      <c r="D37" s="24"/>
      <c r="E37" s="25" t="s">
        <v>81</v>
      </c>
    </row>
    <row r="38" customFormat="false" ht="15" hidden="false" customHeight="false" outlineLevel="0" collapsed="false">
      <c r="B38" s="27" t="s">
        <v>82</v>
      </c>
      <c r="C38" s="28" t="n">
        <f aca="false">SUM(C33:C37)</f>
        <v>14005</v>
      </c>
      <c r="D38" s="29"/>
      <c r="E38" s="29"/>
    </row>
    <row r="40" customFormat="false" ht="19.5" hidden="false" customHeight="true" outlineLevel="0" collapsed="false">
      <c r="B40" s="4" t="s">
        <v>83</v>
      </c>
      <c r="C40" s="21" t="s">
        <v>64</v>
      </c>
      <c r="D40" s="4"/>
      <c r="E40" s="22" t="s">
        <v>51</v>
      </c>
    </row>
    <row r="41" customFormat="false" ht="15" hidden="false" customHeight="false" outlineLevel="0" collapsed="false">
      <c r="B41" s="8" t="s">
        <v>84</v>
      </c>
      <c r="C41" s="23" t="n">
        <v>14500</v>
      </c>
      <c r="D41" s="24"/>
      <c r="E41" s="25" t="s">
        <v>85</v>
      </c>
    </row>
    <row r="43" customFormat="false" ht="21" hidden="false" customHeight="true" outlineLevel="0" collapsed="false">
      <c r="B43" s="1" t="s">
        <v>86</v>
      </c>
    </row>
    <row r="44" customFormat="false" ht="15" hidden="false" customHeight="false" outlineLevel="0" collapsed="false">
      <c r="B44" s="8" t="s">
        <v>56</v>
      </c>
      <c r="C44" s="33" t="n">
        <f aca="false">C11</f>
        <v>80250</v>
      </c>
      <c r="D44" s="24"/>
      <c r="E44" s="25" t="s">
        <v>87</v>
      </c>
    </row>
    <row r="45" customFormat="false" ht="15" hidden="false" customHeight="false" outlineLevel="0" collapsed="false">
      <c r="B45" s="8" t="s">
        <v>88</v>
      </c>
      <c r="C45" s="33" t="n">
        <f aca="false">-C22</f>
        <v>-36050</v>
      </c>
      <c r="D45" s="24"/>
      <c r="E45" s="25" t="s">
        <v>89</v>
      </c>
    </row>
    <row r="46" customFormat="false" ht="15" hidden="false" customHeight="false" outlineLevel="0" collapsed="false">
      <c r="B46" s="8" t="s">
        <v>90</v>
      </c>
      <c r="C46" s="33" t="n">
        <f aca="false">IF(C30="No",0,-C29)</f>
        <v>-11500</v>
      </c>
      <c r="D46" s="24"/>
      <c r="E46" s="25" t="s">
        <v>91</v>
      </c>
    </row>
    <row r="47" customFormat="false" ht="15" hidden="false" customHeight="false" outlineLevel="0" collapsed="false">
      <c r="B47" s="8" t="s">
        <v>92</v>
      </c>
      <c r="C47" s="33" t="n">
        <f aca="false">-C38</f>
        <v>-14005</v>
      </c>
      <c r="D47" s="24"/>
      <c r="E47" s="25" t="s">
        <v>93</v>
      </c>
    </row>
    <row r="48" customFormat="false" ht="18" hidden="false" customHeight="true" outlineLevel="0" collapsed="false">
      <c r="B48" s="34" t="s">
        <v>19</v>
      </c>
      <c r="C48" s="35" t="n">
        <f aca="false">SUM(C44:C47)</f>
        <v>18695</v>
      </c>
      <c r="D48" s="36"/>
      <c r="E48" s="37" t="s">
        <v>94</v>
      </c>
    </row>
    <row r="50" customFormat="false" ht="15" hidden="false" customHeight="false" outlineLevel="0" collapsed="false">
      <c r="B50" s="7" t="s">
        <v>95</v>
      </c>
      <c r="C50" s="38" t="n">
        <f aca="false">IF(N(C41)&gt;0,MAX(0,C48/C41),"")</f>
        <v>1.28931034482759</v>
      </c>
      <c r="D50" s="24"/>
      <c r="E50" s="25" t="s">
        <v>96</v>
      </c>
    </row>
    <row r="51" customFormat="false" ht="15" hidden="false" customHeight="false" outlineLevel="0" collapsed="false">
      <c r="B51" s="7" t="s">
        <v>97</v>
      </c>
      <c r="C51" s="39" t="n">
        <f aca="false">IF(N(C41)&gt;0,ROUND(MAX(0,C48/C41)*365/12,0),"")</f>
        <v>39</v>
      </c>
      <c r="D51" s="24"/>
      <c r="E51" s="25" t="s">
        <v>98</v>
      </c>
    </row>
    <row r="52" customFormat="false" ht="15" hidden="false" customHeight="false" outlineLevel="0" collapsed="false">
      <c r="B52" s="7" t="s">
        <v>99</v>
      </c>
      <c r="C52" s="40" t="str">
        <f aca="false">IF(N(C41)&gt;0,IF(C48/C41&lt;$C$56,"Tight",IF(C48/C41&lt;$C$57,"Okay",IF(C48/C41&lt;$C$58,"Healthy","Strong"))),"Enter monthly expenses")</f>
        <v>Okay</v>
      </c>
      <c r="D52" s="24"/>
      <c r="E52" s="25" t="s">
        <v>100</v>
      </c>
    </row>
    <row r="53" customFormat="false" ht="27" hidden="false" customHeight="true" outlineLevel="0" collapsed="false">
      <c r="B53" s="41" t="s">
        <v>101</v>
      </c>
      <c r="C53" s="42" t="str">
        <f aca="false">IF(C22+C38&gt;C11,"Warning","OK")</f>
        <v>OK</v>
      </c>
      <c r="D53" s="24"/>
      <c r="E53" s="43" t="str">
        <f aca="false">IF(C22+C38&gt;C11,"Your cash doesn't cover your restricted funds and bills. This often means restricted money was used for general expenses. Talk with your finance team.","Your cash covers your restricted funds and bills.")</f>
        <v>Your cash covers your restricted funds and bills.</v>
      </c>
    </row>
    <row r="55" customFormat="false" ht="19.5" hidden="false" customHeight="true" outlineLevel="0" collapsed="false">
      <c r="B55" s="4" t="s">
        <v>23</v>
      </c>
      <c r="C55" s="21" t="s">
        <v>102</v>
      </c>
      <c r="D55" s="4"/>
      <c r="E55" s="22" t="s">
        <v>51</v>
      </c>
    </row>
    <row r="56" customFormat="false" ht="15" hidden="false" customHeight="false" outlineLevel="0" collapsed="false">
      <c r="B56" s="8" t="s">
        <v>103</v>
      </c>
      <c r="C56" s="44" t="n">
        <v>1</v>
      </c>
      <c r="D56" s="24"/>
      <c r="E56" s="25" t="s">
        <v>104</v>
      </c>
    </row>
    <row r="57" customFormat="false" ht="15" hidden="false" customHeight="false" outlineLevel="0" collapsed="false">
      <c r="B57" s="8" t="s">
        <v>105</v>
      </c>
      <c r="C57" s="44" t="n">
        <v>3</v>
      </c>
      <c r="D57" s="24"/>
      <c r="E57" s="25" t="s">
        <v>106</v>
      </c>
    </row>
    <row r="58" customFormat="false" ht="15" hidden="false" customHeight="false" outlineLevel="0" collapsed="false">
      <c r="B58" s="8" t="s">
        <v>107</v>
      </c>
      <c r="C58" s="44" t="n">
        <v>6</v>
      </c>
      <c r="D58" s="24"/>
      <c r="E58" s="24"/>
    </row>
    <row r="60" customFormat="false" ht="15" hidden="false" customHeight="false" outlineLevel="0" collapsed="false">
      <c r="B60" s="14" t="s">
        <v>42</v>
      </c>
    </row>
    <row r="61" customFormat="false" ht="15" hidden="false" customHeight="false" outlineLevel="0" collapsed="false">
      <c r="B61" s="14" t="s">
        <v>43</v>
      </c>
    </row>
  </sheetData>
  <conditionalFormatting sqref="C52">
    <cfRule type="expression" priority="2" aboveAverage="0" equalAverage="0" bottom="0" percent="0" rank="0" text="" dxfId="0">
      <formula>$C$52="Tight"</formula>
    </cfRule>
    <cfRule type="expression" priority="3" aboveAverage="0" equalAverage="0" bottom="0" percent="0" rank="0" text="" dxfId="1">
      <formula>OR($C$52="Healthy",$C$52="Strong")</formula>
    </cfRule>
  </conditionalFormatting>
  <conditionalFormatting sqref="C53:E53">
    <cfRule type="expression" priority="4" aboveAverage="0" equalAverage="0" bottom="0" percent="0" rank="0" text="" dxfId="0">
      <formula>$C$53="Warning"</formula>
    </cfRule>
  </conditionalFormatting>
  <conditionalFormatting sqref="C48">
    <cfRule type="expression" priority="5" aboveAverage="0" equalAverage="0" bottom="0" percent="0" rank="0" text="" dxfId="0">
      <formula>$C$48&lt;0</formula>
    </cfRule>
  </conditionalFormatting>
  <dataValidations count="1">
    <dataValidation allowBlank="false" errorStyle="stop" operator="between" showDropDown="false" showErrorMessage="false" showInputMessage="false" sqref="C3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2" min="2" style="0" width="36"/>
    <col collapsed="false" customWidth="true" hidden="false" outlineLevel="0" max="5" min="3" style="0" width="15"/>
    <col collapsed="false" customWidth="true" hidden="false" outlineLevel="0" max="6" min="6" style="0" width="58"/>
  </cols>
  <sheetData>
    <row r="1" customFormat="false" ht="18" hidden="false" customHeight="true" outlineLevel="0" collapsed="false">
      <c r="A1" s="1" t="str">
        <f aca="false">Tracker!A1</f>
        <v>[Your Church Name]</v>
      </c>
      <c r="F1" s="17" t="s">
        <v>108</v>
      </c>
    </row>
    <row r="2" customFormat="false" ht="15" hidden="false" customHeight="false" outlineLevel="0" collapsed="false">
      <c r="A2" s="2" t="s">
        <v>109</v>
      </c>
      <c r="F2" s="18" t="s">
        <v>46</v>
      </c>
    </row>
    <row r="3" customFormat="false" ht="15" hidden="false" customHeight="false" outlineLevel="0" collapsed="false">
      <c r="A3" s="3" t="str">
        <f aca="false">Tracker!A3</f>
        <v>[As of Date]</v>
      </c>
      <c r="F3" s="20" t="s">
        <v>110</v>
      </c>
    </row>
    <row r="5" customFormat="false" ht="19.5" hidden="false" customHeight="true" outlineLevel="0" collapsed="false">
      <c r="B5" s="45" t="s">
        <v>111</v>
      </c>
      <c r="C5" s="46" t="s">
        <v>112</v>
      </c>
      <c r="D5" s="46" t="s">
        <v>113</v>
      </c>
      <c r="E5" s="46" t="s">
        <v>114</v>
      </c>
      <c r="F5" s="47" t="s">
        <v>51</v>
      </c>
    </row>
    <row r="6" customFormat="false" ht="15" hidden="false" customHeight="false" outlineLevel="0" collapsed="false">
      <c r="B6" s="8" t="s">
        <v>115</v>
      </c>
      <c r="C6" s="48" t="n">
        <f aca="false">Tracker!C48</f>
        <v>18695</v>
      </c>
      <c r="D6" s="33" t="n">
        <f aca="false">C9</f>
        <v>19095</v>
      </c>
      <c r="E6" s="33" t="n">
        <f aca="false">D9</f>
        <v>17595</v>
      </c>
      <c r="F6" s="49" t="s">
        <v>116</v>
      </c>
    </row>
    <row r="7" customFormat="false" ht="15" hidden="false" customHeight="false" outlineLevel="0" collapsed="false">
      <c r="B7" s="8" t="s">
        <v>117</v>
      </c>
      <c r="C7" s="23" t="n">
        <v>15200</v>
      </c>
      <c r="D7" s="23" t="n">
        <v>14100</v>
      </c>
      <c r="E7" s="23" t="n">
        <v>22800</v>
      </c>
      <c r="F7" s="49" t="s">
        <v>118</v>
      </c>
    </row>
    <row r="8" customFormat="false" ht="15" hidden="false" customHeight="false" outlineLevel="0" collapsed="false">
      <c r="B8" s="8" t="s">
        <v>119</v>
      </c>
      <c r="C8" s="23" t="n">
        <v>14800</v>
      </c>
      <c r="D8" s="23" t="n">
        <v>15600</v>
      </c>
      <c r="E8" s="23" t="n">
        <v>16200</v>
      </c>
      <c r="F8" s="49" t="s">
        <v>120</v>
      </c>
    </row>
    <row r="9" customFormat="false" ht="15" hidden="false" customHeight="false" outlineLevel="0" collapsed="false">
      <c r="B9" s="50" t="s">
        <v>121</v>
      </c>
      <c r="C9" s="51" t="n">
        <f aca="false">C6+C7-C8</f>
        <v>19095</v>
      </c>
      <c r="D9" s="51" t="n">
        <f aca="false">D6+D7-D8</f>
        <v>17595</v>
      </c>
      <c r="E9" s="51" t="n">
        <f aca="false">E6+E7-E8</f>
        <v>24195</v>
      </c>
      <c r="F9" s="37" t="s">
        <v>122</v>
      </c>
    </row>
    <row r="10" customFormat="false" ht="15" hidden="false" customHeight="false" outlineLevel="0" collapsed="false">
      <c r="B10" s="8" t="s">
        <v>123</v>
      </c>
      <c r="C10" s="52" t="n">
        <f aca="false">IF(N(Tracker!$C$41)&gt;0,MAX(0,C9/Tracker!$C$41),"")</f>
        <v>1.31689655172414</v>
      </c>
      <c r="D10" s="52" t="n">
        <f aca="false">IF(N(Tracker!$C$41)&gt;0,MAX(0,D9/Tracker!$C$41),"")</f>
        <v>1.21344827586207</v>
      </c>
      <c r="E10" s="52" t="n">
        <f aca="false">IF(N(Tracker!$C$41)&gt;0,MAX(0,E9/Tracker!$C$41),"")</f>
        <v>1.66862068965517</v>
      </c>
      <c r="F10" s="49" t="s">
        <v>124</v>
      </c>
    </row>
    <row r="11" customFormat="false" ht="15" hidden="false" customHeight="false" outlineLevel="0" collapsed="false">
      <c r="B11" s="8" t="s">
        <v>99</v>
      </c>
      <c r="C11" s="40" t="str">
        <f aca="false">IF(N(Tracker!$C$41)&gt;0,IF(C9/Tracker!$C$41&lt;Tracker!$C$56,"Tight",IF(C9/Tracker!$C$41&lt;Tracker!$C$57,"Okay",IF(C9/Tracker!$C$41&lt;Tracker!$C$58,"Healthy","Strong"))),"")</f>
        <v>Okay</v>
      </c>
      <c r="D11" s="40" t="str">
        <f aca="false">IF(N(Tracker!$C$41)&gt;0,IF(D9/Tracker!$C$41&lt;Tracker!$C$56,"Tight",IF(D9/Tracker!$C$41&lt;Tracker!$C$57,"Okay",IF(D9/Tracker!$C$41&lt;Tracker!$C$58,"Healthy","Strong"))),"")</f>
        <v>Okay</v>
      </c>
      <c r="E11" s="40" t="str">
        <f aca="false">IF(N(Tracker!$C$41)&gt;0,IF(E9/Tracker!$C$41&lt;Tracker!$C$56,"Tight",IF(E9/Tracker!$C$41&lt;Tracker!$C$57,"Okay",IF(E9/Tracker!$C$41&lt;Tracker!$C$58,"Healthy","Strong"))),"")</f>
        <v>Okay</v>
      </c>
    </row>
    <row r="29" customFormat="false" ht="15" hidden="false" customHeight="false" outlineLevel="0" collapsed="false">
      <c r="B29" s="14" t="s">
        <v>42</v>
      </c>
    </row>
    <row r="30" customFormat="false" ht="15" hidden="false" customHeight="false" outlineLevel="0" collapsed="false">
      <c r="B30" s="14" t="s">
        <v>43</v>
      </c>
    </row>
  </sheetData>
  <conditionalFormatting sqref="C11:E11">
    <cfRule type="expression" priority="2" aboveAverage="0" equalAverage="0" bottom="0" percent="0" rank="0" text="" dxfId="0">
      <formula>C11="Tight"</formula>
    </cfRule>
    <cfRule type="expression" priority="3" aboveAverage="0" equalAverage="0" bottom="0" percent="0" rank="0" text="" dxfId="1">
      <formula>OR(C11="Healthy",C11="Strong")</formula>
    </cfRule>
  </conditionalFormatting>
  <conditionalFormatting sqref="C9:E9">
    <cfRule type="expression" priority="4" aboveAverage="0" equalAverage="0" bottom="0" percent="0" rank="0" text="" dxfId="0">
      <formula>C9&lt;0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2026-09-27T02:12:42Z</dcterms:created>
  <dc:creator>openpyxl</dc:creator>
  <dc:description/>
  <dc:language>en-US</dc:language>
  <cp:lastModifiedBy/>
  <dcterms:modified xsi:type="dcterms:W3CDTF">2026-09-26T19:12:43Z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